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150" windowWidth="10380" windowHeight="8850" tabRatio="542" activeTab="0"/>
  </bookViews>
  <sheets>
    <sheet name="Ամփոփ" sheetId="1" r:id="rId1"/>
    <sheet name="Եկամուտ" sheetId="2" r:id="rId2"/>
    <sheet name="Դեֆիցիտ" sheetId="3" r:id="rId3"/>
  </sheets>
  <externalReferences>
    <externalReference r:id="rId6"/>
  </externalReferences>
  <definedNames>
    <definedName name="_Hlk341707516" localSheetId="0">'Ամփոփ'!$A$7</definedName>
  </definedNames>
  <calcPr fullCalcOnLoad="1"/>
</workbook>
</file>

<file path=xl/sharedStrings.xml><?xml version="1.0" encoding="utf-8"?>
<sst xmlns="http://schemas.openxmlformats.org/spreadsheetml/2006/main" count="51" uniqueCount="26">
  <si>
    <t>(հազար դրամ)</t>
  </si>
  <si>
    <t>ՊԵՏԱԿԱՆ ԲՅՈՒՋԵԻ ԵԿԱՄՈՒՏՆԵՐ</t>
  </si>
  <si>
    <t>այդ թվում`</t>
  </si>
  <si>
    <t>Այլ եկամուտներ</t>
  </si>
  <si>
    <t xml:space="preserve">Պաշտոնական դրամաշնորհներ </t>
  </si>
  <si>
    <t>ԸՆԴԱՄԵՆԸ</t>
  </si>
  <si>
    <t>Ա. Ներքին աղբյուրներ</t>
  </si>
  <si>
    <t xml:space="preserve">Բ. Արտաքին աղբյուրներ </t>
  </si>
  <si>
    <t>Տարեկան պլան¹</t>
  </si>
  <si>
    <t>ՀԱՇՎԵՏՎՈՒԹՅՈՒՆ</t>
  </si>
  <si>
    <t>ԵԿԱՄՈՒՏՆԵՐ</t>
  </si>
  <si>
    <t>ԾԱԽՍԵՐ</t>
  </si>
  <si>
    <t>ԴԵՖԻՑԻՏ (ՊԱԿԱՍՈՒՐԴ)</t>
  </si>
  <si>
    <t>Հարկային եկամուտներ և պետական տուրքեր</t>
  </si>
  <si>
    <t xml:space="preserve">³ Հաշվի են առնված հաշվետու ժամանակաշրջանում օրենսդրության համաձայն կատարված փոփոխությունները: </t>
  </si>
  <si>
    <t>Տարեկան ճշտված պլան³</t>
  </si>
  <si>
    <t xml:space="preserve"> Փաստ</t>
  </si>
  <si>
    <t xml:space="preserve"> Կատարման %-ը տարեկան ճշտված պլանի նկատմամբ</t>
  </si>
  <si>
    <t>Հայաստանի Հանրապետության 2023 թվականի առաջին եռամսյակի պետական բյուջեի կատարման վերաբերյալ</t>
  </si>
  <si>
    <t>Հայաստանի Հանրապետության 2023 թվականի առաջին եռամսյակի պետական բյուջեի եկամուտների վերաբերյալ</t>
  </si>
  <si>
    <t>Հայաստանի Հանրապետության 2023 թվականի առաջին եռամսյակի պետական բյուջեի դեֆիցիտի (պակասուրդի) ֆինանսավորման աղբյուրների վերաբերյալ</t>
  </si>
  <si>
    <t xml:space="preserve">¹ Հաստատված է «Հայաստանի Հանրապետության 2023 թվականի պետական բյուջեի մասին» Հայաստանի Հանրապետության օրենքով: </t>
  </si>
  <si>
    <t>² Հաստատվել է ՀՀ կառավարության 29.12.2022թ. «Հայաստանի Հանրապետության 2023 թվականի պետական բյուջեի կատարումն ապահովող միջոցառումների մասին» N 2111-Ն որոշմամբ:</t>
  </si>
  <si>
    <t xml:space="preserve"> Կատարման %-ը Ժամանակա-հատվածի ճշտված պլանի նկատմամբ</t>
  </si>
  <si>
    <t xml:space="preserve"> Հաշվետու ժամանակա-հատվածի պլան²</t>
  </si>
  <si>
    <t xml:space="preserve"> Հաշվետու ժամանակա-հատվածի ճշտված պլան³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</si>
</sst>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##,##0.00;\(##,##0.00\);\-"/>
    <numFmt numFmtId="190" formatCode="0.000000000000000%"/>
    <numFmt numFmtId="191" formatCode="##,##0.0;\(##,##0.0\);\-"/>
    <numFmt numFmtId="192" formatCode="_(* #,##0.0000_);_(* \(#,##0.0000\);_(* &quot;-&quot;??_);_(@_)"/>
    <numFmt numFmtId="193" formatCode="_(* #,##0.00000_);_(* \(#,##0.00000\);_(* &quot;-&quot;??_);_(@_)"/>
    <numFmt numFmtId="194" formatCode="_(* #,##0.0000_);_(* \(#,##0.0000\);_(* &quot;-&quot;????_);_(@_)"/>
    <numFmt numFmtId="195" formatCode="#,##0.000"/>
    <numFmt numFmtId="196" formatCode="#,##0.0000"/>
    <numFmt numFmtId="197" formatCode="#,##0.00000"/>
    <numFmt numFmtId="198" formatCode="#,##0.0_);\(#,##0.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8"/>
      <name val="GHEA Grapala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191" fontId="13" fillId="0" borderId="0" applyFill="0" applyBorder="0" applyProtection="0">
      <alignment horizontal="right" vertical="top"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7" fillId="0" borderId="10" xfId="4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7" fontId="7" fillId="0" borderId="0" xfId="70" applyNumberFormat="1" applyFont="1" applyFill="1" applyBorder="1" applyAlignment="1">
      <alignment/>
    </xf>
    <xf numFmtId="175" fontId="7" fillId="0" borderId="0" xfId="67" applyNumberFormat="1" applyFont="1" applyFill="1" applyBorder="1" applyAlignment="1">
      <alignment horizontal="right" wrapText="1"/>
      <protection/>
    </xf>
    <xf numFmtId="172" fontId="7" fillId="0" borderId="0" xfId="44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72" fontId="7" fillId="0" borderId="10" xfId="44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5" fillId="0" borderId="0" xfId="44" applyNumberFormat="1" applyFont="1" applyAlignment="1">
      <alignment/>
    </xf>
    <xf numFmtId="175" fontId="5" fillId="0" borderId="0" xfId="0" applyNumberFormat="1" applyFont="1" applyAlignment="1">
      <alignment/>
    </xf>
    <xf numFmtId="0" fontId="4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vertical="top" wrapText="1"/>
    </xf>
    <xf numFmtId="175" fontId="7" fillId="0" borderId="10" xfId="0" applyNumberFormat="1" applyFont="1" applyBorder="1" applyAlignment="1">
      <alignment horizontal="right" vertical="top" wrapText="1"/>
    </xf>
    <xf numFmtId="177" fontId="7" fillId="0" borderId="10" xfId="70" applyNumberFormat="1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172" fontId="7" fillId="0" borderId="10" xfId="44" applyNumberFormat="1" applyFont="1" applyFill="1" applyBorder="1" applyAlignment="1">
      <alignment horizontal="right" vertical="top"/>
    </xf>
    <xf numFmtId="177" fontId="7" fillId="0" borderId="10" xfId="7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67" applyNumberFormat="1" applyFont="1" applyFill="1" applyBorder="1" applyAlignment="1">
      <alignment horizontal="right" vertical="top" wrapText="1"/>
      <protection/>
    </xf>
    <xf numFmtId="172" fontId="7" fillId="0" borderId="10" xfId="67" applyNumberFormat="1" applyFont="1" applyFill="1" applyBorder="1" applyAlignment="1">
      <alignment horizontal="right" vertical="top" wrapText="1"/>
      <protection/>
    </xf>
    <xf numFmtId="177" fontId="7" fillId="0" borderId="10" xfId="70" applyNumberFormat="1" applyFont="1" applyBorder="1" applyAlignment="1">
      <alignment vertical="top"/>
    </xf>
    <xf numFmtId="172" fontId="5" fillId="0" borderId="10" xfId="44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 wrapText="1"/>
    </xf>
    <xf numFmtId="10" fontId="7" fillId="0" borderId="10" xfId="70" applyNumberFormat="1" applyFont="1" applyBorder="1" applyAlignment="1">
      <alignment vertical="top"/>
    </xf>
    <xf numFmtId="0" fontId="4" fillId="0" borderId="0" xfId="64" applyFont="1" applyFill="1" applyAlignment="1">
      <alignment horizontal="centerContinuous" vertical="center"/>
      <protection/>
    </xf>
    <xf numFmtId="0" fontId="4" fillId="0" borderId="0" xfId="64" applyFont="1" applyFill="1" applyAlignment="1">
      <alignment horizontal="centerContinuous"/>
      <protection/>
    </xf>
    <xf numFmtId="0" fontId="5" fillId="0" borderId="0" xfId="64" applyFont="1">
      <alignment/>
      <protection/>
    </xf>
    <xf numFmtId="0" fontId="4" fillId="0" borderId="0" xfId="64" applyFont="1" applyFill="1" applyAlignment="1">
      <alignment horizontal="centerContinuous" vertical="center" wrapText="1"/>
      <protection/>
    </xf>
    <xf numFmtId="0" fontId="7" fillId="0" borderId="0" xfId="64" applyFont="1" applyFill="1" applyAlignment="1">
      <alignment horizontal="centerContinuous" vertical="center" wrapText="1"/>
      <protection/>
    </xf>
    <xf numFmtId="0" fontId="5" fillId="0" borderId="0" xfId="64" applyFont="1" applyBorder="1" applyAlignment="1">
      <alignment horizontal="right"/>
      <protection/>
    </xf>
    <xf numFmtId="0" fontId="5" fillId="0" borderId="10" xfId="64" applyFont="1" applyBorder="1">
      <alignment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vertical="top" wrapText="1"/>
      <protection/>
    </xf>
    <xf numFmtId="0" fontId="5" fillId="0" borderId="10" xfId="64" applyFont="1" applyFill="1" applyBorder="1" applyAlignment="1">
      <alignment horizontal="left" vertical="top" wrapText="1"/>
      <protection/>
    </xf>
    <xf numFmtId="172" fontId="5" fillId="0" borderId="10" xfId="64" applyNumberFormat="1" applyFont="1" applyBorder="1" applyAlignment="1">
      <alignment vertical="top"/>
      <protection/>
    </xf>
    <xf numFmtId="2" fontId="5" fillId="0" borderId="0" xfId="64" applyNumberFormat="1" applyFont="1">
      <alignment/>
      <protection/>
    </xf>
    <xf numFmtId="0" fontId="5" fillId="0" borderId="0" xfId="64" applyFont="1" applyFill="1">
      <alignment/>
      <protection/>
    </xf>
    <xf numFmtId="0" fontId="6" fillId="0" borderId="0" xfId="0" applyFont="1" applyFill="1" applyAlignment="1">
      <alignment horizontal="left" wrapText="1"/>
    </xf>
    <xf numFmtId="0" fontId="5" fillId="0" borderId="0" xfId="64" applyFont="1" applyFill="1" applyAlignment="1">
      <alignment horizontal="left" wrapText="1"/>
      <protection/>
    </xf>
  </cellXfs>
  <cellStyles count="66">
    <cellStyle name="Normal" xfId="0"/>
    <cellStyle name="_Sheet2" xfId="15"/>
    <cellStyle name="_Sheet2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15" xfId="46"/>
    <cellStyle name="Comma 2" xfId="47"/>
    <cellStyle name="Comma 2 2 2 3" xfId="48"/>
    <cellStyle name="Comma 3" xfId="49"/>
    <cellStyle name="Comma 3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_turq" xfId="67"/>
    <cellStyle name="Note" xfId="68"/>
    <cellStyle name="Output" xfId="69"/>
    <cellStyle name="Percent" xfId="70"/>
    <cellStyle name="Percent 2" xfId="71"/>
    <cellStyle name="Percent 2 4" xfId="72"/>
    <cellStyle name="Percent 3" xfId="73"/>
    <cellStyle name="SN_241" xfId="74"/>
    <cellStyle name="Style 1" xfId="75"/>
    <cellStyle name="Title" xfId="76"/>
    <cellStyle name="Total" xfId="77"/>
    <cellStyle name="Warning Text" xfId="78"/>
    <cellStyle name="Процентный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.Zargaryan\Desktop\2023-03\Ashx--25.04.23\&#1344;&#1377;&#1399;&#1406;&#1381;&#1407;&#1406;&#1400;&#1410;&#1385;&#1397;&#1400;&#1410;&#1398;_2023_2022_I%20&#1381;&#1404;&#1377;&#1396;&#1405;&#1397;&#1377;&#13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Ամփոփ"/>
      <sheetName val="Եկամուտ"/>
      <sheetName val="Ծախս_տնտեսագիտական"/>
      <sheetName val="Ծախս_գործառական"/>
      <sheetName val="Դեֆիցիտ"/>
      <sheetName val="Դեֆիցիտ_ըստ տարրերի"/>
    </sheetNames>
    <sheetDataSet>
      <sheetData sheetId="5">
        <row r="8">
          <cell r="B8">
            <v>302835756.2</v>
          </cell>
          <cell r="C8">
            <v>295961387.59999996</v>
          </cell>
          <cell r="D8">
            <v>108140312.02999996</v>
          </cell>
          <cell r="E8">
            <v>133247708.62999997</v>
          </cell>
          <cell r="F8">
            <v>-139885.5</v>
          </cell>
        </row>
        <row r="53">
          <cell r="B53">
            <v>-13888219.50000003</v>
          </cell>
          <cell r="C53">
            <v>-6691998.800000012</v>
          </cell>
          <cell r="D53">
            <v>-31710469.2952566</v>
          </cell>
          <cell r="E53">
            <v>-45834400.1952566</v>
          </cell>
          <cell r="F53">
            <v>-60780992.199999996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11" customWidth="1"/>
    <col min="2" max="2" width="18.57421875" style="11" bestFit="1" customWidth="1"/>
    <col min="3" max="3" width="16.28125" style="11" bestFit="1" customWidth="1"/>
    <col min="4" max="4" width="14.421875" style="11" customWidth="1"/>
    <col min="5" max="5" width="15.7109375" style="11" customWidth="1"/>
    <col min="6" max="6" width="17.28125" style="11" customWidth="1"/>
    <col min="7" max="7" width="12.57421875" style="11" customWidth="1"/>
    <col min="8" max="8" width="12.421875" style="11" customWidth="1"/>
    <col min="9" max="16384" width="9.140625" style="11" customWidth="1"/>
  </cols>
  <sheetData>
    <row r="1" spans="1:8" ht="24" customHeight="1">
      <c r="A1" s="32" t="s">
        <v>9</v>
      </c>
      <c r="B1" s="17"/>
      <c r="C1" s="17"/>
      <c r="D1" s="17"/>
      <c r="E1" s="17"/>
      <c r="F1" s="17"/>
      <c r="G1" s="17"/>
      <c r="H1" s="17"/>
    </row>
    <row r="2" spans="1:8" ht="21" customHeight="1">
      <c r="A2" s="31" t="s">
        <v>18</v>
      </c>
      <c r="B2" s="33"/>
      <c r="C2" s="33"/>
      <c r="D2" s="33"/>
      <c r="E2" s="33"/>
      <c r="F2" s="33"/>
      <c r="G2" s="33"/>
      <c r="H2" s="33"/>
    </row>
    <row r="3" spans="1:8" ht="18" customHeight="1">
      <c r="A3" s="34" t="s">
        <v>0</v>
      </c>
      <c r="B3" s="34"/>
      <c r="C3" s="34"/>
      <c r="D3" s="34"/>
      <c r="E3" s="34"/>
      <c r="F3" s="34"/>
      <c r="G3" s="34"/>
      <c r="H3" s="34"/>
    </row>
    <row r="6" spans="1:8" ht="127.5" customHeight="1">
      <c r="A6" s="12"/>
      <c r="B6" s="13" t="s">
        <v>8</v>
      </c>
      <c r="C6" s="14" t="s">
        <v>15</v>
      </c>
      <c r="D6" s="3" t="s">
        <v>24</v>
      </c>
      <c r="E6" s="3" t="s">
        <v>25</v>
      </c>
      <c r="F6" s="13" t="s">
        <v>16</v>
      </c>
      <c r="G6" s="2" t="s">
        <v>17</v>
      </c>
      <c r="H6" s="2" t="s">
        <v>23</v>
      </c>
    </row>
    <row r="7" spans="1:8" ht="29.25" customHeight="1">
      <c r="A7" s="18" t="s">
        <v>10</v>
      </c>
      <c r="B7" s="19">
        <v>2302025614.4</v>
      </c>
      <c r="C7" s="19">
        <v>2302957535.4599996</v>
      </c>
      <c r="D7" s="19">
        <v>465157063.5</v>
      </c>
      <c r="E7" s="19">
        <v>465344764.65999997</v>
      </c>
      <c r="F7" s="19">
        <v>483642660.29399997</v>
      </c>
      <c r="G7" s="20">
        <f>F7/C7</f>
        <v>0.21000936962452316</v>
      </c>
      <c r="H7" s="20">
        <f>F7/E7</f>
        <v>1.0393211593287597</v>
      </c>
    </row>
    <row r="8" spans="1:8" ht="29.25" customHeight="1">
      <c r="A8" s="21" t="s">
        <v>11</v>
      </c>
      <c r="B8" s="19">
        <v>2590973151.13</v>
      </c>
      <c r="C8" s="19">
        <v>2592226924.29</v>
      </c>
      <c r="D8" s="19">
        <v>541586906.23</v>
      </c>
      <c r="E8" s="19">
        <v>552758073.09</v>
      </c>
      <c r="F8" s="19">
        <v>422721782.6000001</v>
      </c>
      <c r="G8" s="20">
        <f>F8/C8</f>
        <v>0.1630728307923049</v>
      </c>
      <c r="H8" s="20">
        <f>F8/E8</f>
        <v>0.7647500835888698</v>
      </c>
    </row>
    <row r="9" spans="1:8" ht="29.25" customHeight="1">
      <c r="A9" s="18" t="s">
        <v>12</v>
      </c>
      <c r="B9" s="19">
        <v>288947536.6999999</v>
      </c>
      <c r="C9" s="19">
        <v>289269388.79999995</v>
      </c>
      <c r="D9" s="19">
        <v>76429842.73474336</v>
      </c>
      <c r="E9" s="19">
        <v>87413308.43474337</v>
      </c>
      <c r="F9" s="19">
        <v>-60920877.699999996</v>
      </c>
      <c r="G9" s="20">
        <f>F9/C9</f>
        <v>-0.21060257344450822</v>
      </c>
      <c r="H9" s="20">
        <f>F9/E9</f>
        <v>-0.6969290922729373</v>
      </c>
    </row>
    <row r="11" spans="2:6" ht="13.5">
      <c r="B11" s="15"/>
      <c r="C11" s="15"/>
      <c r="D11" s="15"/>
      <c r="E11" s="15"/>
      <c r="F11" s="15"/>
    </row>
    <row r="12" spans="1:8" ht="18.75" customHeight="1">
      <c r="A12" s="50" t="s">
        <v>21</v>
      </c>
      <c r="B12" s="50"/>
      <c r="C12" s="50"/>
      <c r="D12" s="50"/>
      <c r="E12" s="50"/>
      <c r="F12" s="50"/>
      <c r="G12" s="50"/>
      <c r="H12" s="50"/>
    </row>
    <row r="13" spans="1:8" ht="31.5" customHeight="1">
      <c r="A13" s="50" t="s">
        <v>22</v>
      </c>
      <c r="B13" s="50"/>
      <c r="C13" s="50"/>
      <c r="D13" s="50"/>
      <c r="E13" s="50"/>
      <c r="F13" s="50"/>
      <c r="G13" s="50"/>
      <c r="H13" s="50"/>
    </row>
    <row r="14" spans="1:8" ht="16.5" customHeight="1">
      <c r="A14" s="50" t="s">
        <v>14</v>
      </c>
      <c r="B14" s="50"/>
      <c r="C14" s="50"/>
      <c r="D14" s="50"/>
      <c r="E14" s="50"/>
      <c r="F14" s="50"/>
      <c r="G14" s="50"/>
      <c r="H14" s="50"/>
    </row>
    <row r="17" ht="13.5">
      <c r="C17" s="16"/>
    </row>
    <row r="18" ht="13.5">
      <c r="C18" s="16"/>
    </row>
    <row r="19" ht="13.5">
      <c r="C19" s="16"/>
    </row>
  </sheetData>
  <sheetProtection/>
  <mergeCells count="3">
    <mergeCell ref="A12:H12"/>
    <mergeCell ref="A13:H13"/>
    <mergeCell ref="A14:H14"/>
  </mergeCells>
  <printOptions/>
  <pageMargins left="0.35" right="0.16" top="0.48" bottom="0.42" header="0.22" footer="0.2"/>
  <pageSetup firstPageNumber="131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:H13"/>
    </sheetView>
  </sheetViews>
  <sheetFormatPr defaultColWidth="9.140625" defaultRowHeight="12.75"/>
  <cols>
    <col min="1" max="1" width="30.421875" style="1" customWidth="1"/>
    <col min="2" max="3" width="16.8515625" style="1" bestFit="1" customWidth="1"/>
    <col min="4" max="4" width="15.8515625" style="1" bestFit="1" customWidth="1"/>
    <col min="5" max="5" width="15.57421875" style="1" bestFit="1" customWidth="1"/>
    <col min="6" max="6" width="16.140625" style="1" bestFit="1" customWidth="1"/>
    <col min="7" max="8" width="12.421875" style="1" customWidth="1"/>
    <col min="9" max="16384" width="9.140625" style="1" customWidth="1"/>
  </cols>
  <sheetData>
    <row r="1" spans="1:8" ht="18.75" customHeight="1">
      <c r="A1" s="32" t="s">
        <v>9</v>
      </c>
      <c r="B1" s="17"/>
      <c r="C1" s="17"/>
      <c r="D1" s="17"/>
      <c r="E1" s="17"/>
      <c r="F1" s="17"/>
      <c r="G1" s="17"/>
      <c r="H1" s="17"/>
    </row>
    <row r="2" spans="1:8" ht="23.25" customHeight="1">
      <c r="A2" s="31" t="s">
        <v>19</v>
      </c>
      <c r="B2" s="33"/>
      <c r="C2" s="33"/>
      <c r="D2" s="33"/>
      <c r="E2" s="33"/>
      <c r="F2" s="33"/>
      <c r="G2" s="33"/>
      <c r="H2" s="33"/>
    </row>
    <row r="3" spans="1:8" ht="14.25">
      <c r="A3" s="34" t="s">
        <v>0</v>
      </c>
      <c r="B3" s="34"/>
      <c r="C3" s="34"/>
      <c r="D3" s="34"/>
      <c r="E3" s="34"/>
      <c r="F3" s="34"/>
      <c r="G3" s="34"/>
      <c r="H3" s="34"/>
    </row>
    <row r="4" spans="1:2" ht="14.25">
      <c r="A4" s="5"/>
      <c r="B4" s="5"/>
    </row>
    <row r="5" spans="1:8" ht="130.5" customHeight="1">
      <c r="A5" s="6"/>
      <c r="B5" s="4" t="s">
        <v>8</v>
      </c>
      <c r="C5" s="3" t="s">
        <v>15</v>
      </c>
      <c r="D5" s="2" t="s">
        <v>24</v>
      </c>
      <c r="E5" s="2" t="s">
        <v>25</v>
      </c>
      <c r="F5" s="13" t="s">
        <v>16</v>
      </c>
      <c r="G5" s="2" t="s">
        <v>17</v>
      </c>
      <c r="H5" s="2" t="s">
        <v>23</v>
      </c>
    </row>
    <row r="6" spans="1:8" ht="35.25" customHeight="1">
      <c r="A6" s="22" t="s">
        <v>1</v>
      </c>
      <c r="B6" s="23">
        <f>SUM(B8:B10)</f>
        <v>2302025614.3999996</v>
      </c>
      <c r="C6" s="23">
        <f>SUM(C8:C10)</f>
        <v>2302957535.4599996</v>
      </c>
      <c r="D6" s="23">
        <f>SUM(D8:D10)</f>
        <v>465157063.5</v>
      </c>
      <c r="E6" s="23">
        <f>SUM(E8:E10)</f>
        <v>465344764.65999997</v>
      </c>
      <c r="F6" s="23">
        <f>SUM(F8:F10)</f>
        <v>483642660.29399997</v>
      </c>
      <c r="G6" s="24">
        <f>F6/C6</f>
        <v>0.21000936962452316</v>
      </c>
      <c r="H6" s="24">
        <f>F6/E6</f>
        <v>1.0393211593287597</v>
      </c>
    </row>
    <row r="7" spans="1:8" ht="18.75" customHeight="1">
      <c r="A7" s="25" t="s">
        <v>2</v>
      </c>
      <c r="B7" s="23"/>
      <c r="C7" s="23"/>
      <c r="D7" s="23"/>
      <c r="E7" s="23"/>
      <c r="F7" s="23"/>
      <c r="G7" s="24"/>
      <c r="H7" s="24"/>
    </row>
    <row r="8" spans="1:8" ht="32.25" customHeight="1">
      <c r="A8" s="26" t="s">
        <v>13</v>
      </c>
      <c r="B8" s="27">
        <v>2203709660.7</v>
      </c>
      <c r="C8" s="27">
        <v>2203863021.06</v>
      </c>
      <c r="D8" s="28">
        <v>447000000</v>
      </c>
      <c r="E8" s="28">
        <v>447153360.36</v>
      </c>
      <c r="F8" s="27">
        <v>461352888.33599997</v>
      </c>
      <c r="G8" s="24">
        <f>F8/C8</f>
        <v>0.20933827734633953</v>
      </c>
      <c r="H8" s="24">
        <f>F8/E8</f>
        <v>1.0317553869316067</v>
      </c>
    </row>
    <row r="9" spans="1:8" ht="20.25" customHeight="1">
      <c r="A9" s="22" t="s">
        <v>4</v>
      </c>
      <c r="B9" s="27">
        <v>17235690</v>
      </c>
      <c r="C9" s="27">
        <v>18014250.7</v>
      </c>
      <c r="D9" s="27">
        <v>4405907.1</v>
      </c>
      <c r="E9" s="28">
        <v>4440247.899999999</v>
      </c>
      <c r="F9" s="27">
        <v>969935.27</v>
      </c>
      <c r="G9" s="24">
        <f>F9/C9</f>
        <v>0.05384266524058089</v>
      </c>
      <c r="H9" s="24">
        <f>F9/E9</f>
        <v>0.2184416933117631</v>
      </c>
    </row>
    <row r="10" spans="1:8" ht="22.5" customHeight="1">
      <c r="A10" s="22" t="s">
        <v>3</v>
      </c>
      <c r="B10" s="27">
        <v>81080263.7</v>
      </c>
      <c r="C10" s="27">
        <v>81080263.7</v>
      </c>
      <c r="D10" s="27">
        <v>13751156.4</v>
      </c>
      <c r="E10" s="28">
        <v>13751156.4</v>
      </c>
      <c r="F10" s="27">
        <v>21319836.688</v>
      </c>
      <c r="G10" s="24">
        <f>F10/C10</f>
        <v>0.26294730326586246</v>
      </c>
      <c r="H10" s="24">
        <f>F10/E10</f>
        <v>1.5504031855822686</v>
      </c>
    </row>
    <row r="11" spans="1:8" ht="20.25" customHeight="1">
      <c r="A11" s="7"/>
      <c r="B11" s="9"/>
      <c r="C11" s="10"/>
      <c r="D11" s="10"/>
      <c r="E11" s="10"/>
      <c r="F11" s="9"/>
      <c r="G11" s="8"/>
      <c r="H11" s="8"/>
    </row>
    <row r="13" spans="1:8" ht="21" customHeight="1">
      <c r="A13" s="50" t="s">
        <v>21</v>
      </c>
      <c r="B13" s="50"/>
      <c r="C13" s="50"/>
      <c r="D13" s="50"/>
      <c r="E13" s="50"/>
      <c r="F13" s="50"/>
      <c r="G13" s="50"/>
      <c r="H13" s="50"/>
    </row>
    <row r="14" spans="1:8" ht="33.75" customHeight="1">
      <c r="A14" s="50" t="s">
        <v>22</v>
      </c>
      <c r="B14" s="50"/>
      <c r="C14" s="50"/>
      <c r="D14" s="50"/>
      <c r="E14" s="50"/>
      <c r="F14" s="50"/>
      <c r="G14" s="50"/>
      <c r="H14" s="50"/>
    </row>
    <row r="15" spans="1:8" ht="18.75" customHeight="1">
      <c r="A15" s="50" t="s">
        <v>14</v>
      </c>
      <c r="B15" s="50"/>
      <c r="C15" s="50"/>
      <c r="D15" s="50"/>
      <c r="E15" s="50"/>
      <c r="F15" s="50"/>
      <c r="G15" s="50"/>
      <c r="H15" s="50"/>
    </row>
  </sheetData>
  <sheetProtection/>
  <mergeCells count="3">
    <mergeCell ref="A13:H13"/>
    <mergeCell ref="A14:H14"/>
    <mergeCell ref="A15:H15"/>
  </mergeCells>
  <printOptions/>
  <pageMargins left="0.2" right="0.2" top="0.69" bottom="0.49" header="0.54" footer="0.2"/>
  <pageSetup firstPageNumber="132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38" customWidth="1"/>
    <col min="2" max="3" width="16.140625" style="38" bestFit="1" customWidth="1"/>
    <col min="4" max="4" width="16.57421875" style="38" customWidth="1"/>
    <col min="5" max="5" width="16.140625" style="38" customWidth="1"/>
    <col min="6" max="6" width="15.7109375" style="38" bestFit="1" customWidth="1"/>
    <col min="7" max="7" width="12.00390625" style="38" customWidth="1"/>
    <col min="8" max="8" width="13.140625" style="38" customWidth="1"/>
    <col min="9" max="16384" width="9.140625" style="38" customWidth="1"/>
  </cols>
  <sheetData>
    <row r="1" spans="1:8" ht="26.25" customHeight="1">
      <c r="A1" s="36" t="s">
        <v>9</v>
      </c>
      <c r="B1" s="37"/>
      <c r="C1" s="37"/>
      <c r="D1" s="37"/>
      <c r="E1" s="37"/>
      <c r="F1" s="37"/>
      <c r="G1" s="37"/>
      <c r="H1" s="37"/>
    </row>
    <row r="2" spans="1:8" ht="40.5" customHeight="1">
      <c r="A2" s="39" t="s">
        <v>20</v>
      </c>
      <c r="B2" s="39"/>
      <c r="C2" s="39"/>
      <c r="D2" s="39"/>
      <c r="E2" s="39"/>
      <c r="F2" s="39"/>
      <c r="G2" s="39"/>
      <c r="H2" s="39"/>
    </row>
    <row r="3" spans="1:8" ht="21" customHeight="1">
      <c r="A3" s="40" t="s">
        <v>0</v>
      </c>
      <c r="B3" s="40"/>
      <c r="C3" s="40"/>
      <c r="D3" s="40"/>
      <c r="E3" s="40"/>
      <c r="F3" s="40"/>
      <c r="G3" s="40"/>
      <c r="H3" s="40"/>
    </row>
    <row r="4" spans="2:6" ht="13.5">
      <c r="B4" s="41"/>
      <c r="C4" s="41"/>
      <c r="D4" s="41"/>
      <c r="E4" s="41"/>
      <c r="F4" s="41"/>
    </row>
    <row r="5" spans="1:8" ht="115.5" customHeight="1">
      <c r="A5" s="42"/>
      <c r="B5" s="4" t="s">
        <v>8</v>
      </c>
      <c r="C5" s="43" t="s">
        <v>15</v>
      </c>
      <c r="D5" s="44" t="s">
        <v>24</v>
      </c>
      <c r="E5" s="44" t="s">
        <v>25</v>
      </c>
      <c r="F5" s="4" t="s">
        <v>16</v>
      </c>
      <c r="G5" s="44" t="s">
        <v>17</v>
      </c>
      <c r="H5" s="44" t="s">
        <v>23</v>
      </c>
    </row>
    <row r="6" spans="1:8" ht="23.25" customHeight="1">
      <c r="A6" s="45" t="s">
        <v>5</v>
      </c>
      <c r="B6" s="23">
        <f>B8+B9</f>
        <v>288947536.6999999</v>
      </c>
      <c r="C6" s="23">
        <f>C8+C9</f>
        <v>289269388.79999995</v>
      </c>
      <c r="D6" s="23">
        <f>D8+D9</f>
        <v>76429842.73474336</v>
      </c>
      <c r="E6" s="23">
        <f>E8+E9</f>
        <v>87413308.43474337</v>
      </c>
      <c r="F6" s="23">
        <f>F8+F9</f>
        <v>-60920877.699999996</v>
      </c>
      <c r="G6" s="29">
        <f>F6/C6</f>
        <v>-0.21060257344450822</v>
      </c>
      <c r="H6" s="29">
        <f>F6/E6</f>
        <v>-0.6969290922729373</v>
      </c>
    </row>
    <row r="7" spans="1:8" ht="17.25" customHeight="1">
      <c r="A7" s="46" t="s">
        <v>2</v>
      </c>
      <c r="B7" s="30"/>
      <c r="C7" s="30"/>
      <c r="D7" s="30"/>
      <c r="E7" s="30"/>
      <c r="F7" s="47"/>
      <c r="G7" s="29"/>
      <c r="H7" s="29"/>
    </row>
    <row r="8" spans="1:8" ht="23.25" customHeight="1">
      <c r="A8" s="45" t="s">
        <v>6</v>
      </c>
      <c r="B8" s="23">
        <f>'[1]Դեֆիցիտ_ըստ տարրերի'!B8</f>
        <v>302835756.2</v>
      </c>
      <c r="C8" s="23">
        <f>'[1]Դեֆիցիտ_ըստ տարրերի'!C8</f>
        <v>295961387.59999996</v>
      </c>
      <c r="D8" s="23">
        <f>'[1]Դեֆիցիտ_ըստ տարրերի'!D8</f>
        <v>108140312.02999996</v>
      </c>
      <c r="E8" s="23">
        <f>'[1]Դեֆիցիտ_ըստ տարրերի'!E8</f>
        <v>133247708.62999997</v>
      </c>
      <c r="F8" s="23">
        <f>'[1]Դեֆիցիտ_ըստ տարրերի'!F8</f>
        <v>-139885.5</v>
      </c>
      <c r="G8" s="35">
        <f>F8/C8</f>
        <v>-0.0004726478042772902</v>
      </c>
      <c r="H8" s="29">
        <f>F8/E8</f>
        <v>-0.0010498154260080504</v>
      </c>
    </row>
    <row r="9" spans="1:8" ht="23.25" customHeight="1">
      <c r="A9" s="45" t="s">
        <v>7</v>
      </c>
      <c r="B9" s="23">
        <f>'[1]Դեֆիցիտ_ըստ տարրերի'!B53</f>
        <v>-13888219.50000003</v>
      </c>
      <c r="C9" s="23">
        <f>'[1]Դեֆիցիտ_ըստ տարրերի'!C53</f>
        <v>-6691998.800000012</v>
      </c>
      <c r="D9" s="23">
        <f>'[1]Դեֆիցիտ_ըստ տարրերի'!D53</f>
        <v>-31710469.2952566</v>
      </c>
      <c r="E9" s="23">
        <f>'[1]Դեֆիցիտ_ըստ տարրերի'!E53</f>
        <v>-45834400.1952566</v>
      </c>
      <c r="F9" s="23">
        <f>'[1]Դեֆիցիտ_ըստ տարրերի'!F53</f>
        <v>-60780992.199999996</v>
      </c>
      <c r="G9" s="29">
        <f>F9/C9</f>
        <v>9.082636446378306</v>
      </c>
      <c r="H9" s="29">
        <f>F9/E9</f>
        <v>1.3260998712990733</v>
      </c>
    </row>
    <row r="11" spans="2:6" ht="13.5">
      <c r="B11" s="48"/>
      <c r="C11" s="48"/>
      <c r="D11" s="48"/>
      <c r="E11" s="48"/>
      <c r="F11" s="48"/>
    </row>
    <row r="12" spans="2:6" ht="13.5">
      <c r="B12" s="48"/>
      <c r="C12" s="48"/>
      <c r="D12" s="48"/>
      <c r="E12" s="48"/>
      <c r="F12" s="48"/>
    </row>
    <row r="13" spans="1:8" ht="21" customHeight="1">
      <c r="A13" s="51" t="s">
        <v>21</v>
      </c>
      <c r="B13" s="51"/>
      <c r="C13" s="51"/>
      <c r="D13" s="51"/>
      <c r="E13" s="51"/>
      <c r="F13" s="51"/>
      <c r="G13" s="51"/>
      <c r="H13" s="51"/>
    </row>
    <row r="14" spans="1:8" ht="30.75" customHeight="1">
      <c r="A14" s="51" t="s">
        <v>22</v>
      </c>
      <c r="B14" s="51"/>
      <c r="C14" s="51"/>
      <c r="D14" s="51"/>
      <c r="E14" s="51"/>
      <c r="F14" s="51"/>
      <c r="G14" s="51"/>
      <c r="H14" s="51"/>
    </row>
    <row r="15" spans="1:8" ht="21" customHeight="1">
      <c r="A15" s="51" t="s">
        <v>14</v>
      </c>
      <c r="B15" s="51"/>
      <c r="C15" s="51"/>
      <c r="D15" s="51"/>
      <c r="E15" s="51"/>
      <c r="F15" s="51"/>
      <c r="G15" s="51"/>
      <c r="H15" s="51"/>
    </row>
    <row r="16" spans="1:8" ht="13.5">
      <c r="A16" s="49"/>
      <c r="B16" s="49"/>
      <c r="C16" s="49"/>
      <c r="D16" s="49"/>
      <c r="E16" s="49"/>
      <c r="F16" s="49"/>
      <c r="G16" s="49"/>
      <c r="H16" s="49"/>
    </row>
  </sheetData>
  <sheetProtection/>
  <mergeCells count="3">
    <mergeCell ref="A13:H13"/>
    <mergeCell ref="A14:H14"/>
    <mergeCell ref="A15:H15"/>
  </mergeCells>
  <printOptions/>
  <pageMargins left="0.57" right="0.18" top="0.63" bottom="0.47" header="0.5" footer="0.2"/>
  <pageSetup firstPageNumber="133" useFirstPageNumber="1" horizontalDpi="1200" verticalDpi="12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Gayane Zargaryan</cp:lastModifiedBy>
  <cp:lastPrinted>2023-05-08T15:47:58Z</cp:lastPrinted>
  <dcterms:created xsi:type="dcterms:W3CDTF">1996-10-14T23:33:28Z</dcterms:created>
  <dcterms:modified xsi:type="dcterms:W3CDTF">2023-05-08T15:48:03Z</dcterms:modified>
  <cp:category/>
  <cp:version/>
  <cp:contentType/>
  <cp:contentStatus/>
</cp:coreProperties>
</file>